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Результат" sheetId="1" r:id="rId1"/>
  </sheets>
  <calcPr calcId="144525"/>
  <fileRecoveryPr autoRecover="0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3" i="1"/>
  <c r="G44" i="1"/>
  <c r="G45" i="1"/>
  <c r="G46" i="1"/>
  <c r="G47" i="1"/>
  <c r="G48" i="1"/>
  <c r="G49" i="1"/>
  <c r="G6" i="1"/>
  <c r="H9" i="1" l="1"/>
  <c r="H10" i="1"/>
  <c r="H11" i="1"/>
  <c r="H12" i="1"/>
  <c r="H14" i="1"/>
  <c r="H15" i="1"/>
  <c r="H16" i="1"/>
  <c r="H17" i="1"/>
  <c r="H18" i="1"/>
  <c r="H19" i="1"/>
  <c r="H20" i="1"/>
  <c r="H21" i="1"/>
  <c r="H23" i="1"/>
  <c r="H24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F9" i="1"/>
  <c r="F10" i="1"/>
  <c r="F11" i="1"/>
  <c r="F12" i="1"/>
  <c r="F14" i="1"/>
  <c r="F15" i="1"/>
  <c r="F16" i="1"/>
  <c r="F17" i="1"/>
  <c r="F18" i="1"/>
  <c r="F19" i="1"/>
  <c r="F20" i="1"/>
  <c r="F21" i="1"/>
  <c r="F23" i="1"/>
  <c r="F24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E43" i="1"/>
  <c r="D43" i="1"/>
  <c r="C43" i="1"/>
  <c r="D35" i="1"/>
  <c r="E35" i="1"/>
  <c r="F35" i="1" s="1"/>
  <c r="C35" i="1"/>
  <c r="D25" i="1"/>
  <c r="E25" i="1"/>
  <c r="F25" i="1" s="1"/>
  <c r="E8" i="1"/>
  <c r="E6" i="1" s="1"/>
  <c r="C25" i="1"/>
  <c r="D22" i="1"/>
  <c r="D8" i="1" s="1"/>
  <c r="D6" i="1" s="1"/>
  <c r="E22" i="1"/>
  <c r="C22" i="1"/>
  <c r="D13" i="1"/>
  <c r="E13" i="1"/>
  <c r="C13" i="1"/>
  <c r="C8" i="1"/>
  <c r="C6" i="1" s="1"/>
  <c r="F8" i="1"/>
  <c r="H6" i="1" l="1"/>
  <c r="F6" i="1"/>
  <c r="H43" i="1"/>
  <c r="H35" i="1"/>
  <c r="F43" i="1"/>
  <c r="H22" i="1"/>
  <c r="H8" i="1"/>
  <c r="F22" i="1"/>
  <c r="H25" i="1"/>
  <c r="F13" i="1"/>
  <c r="H13" i="1"/>
</calcChain>
</file>

<file path=xl/sharedStrings.xml><?xml version="1.0" encoding="utf-8"?>
<sst xmlns="http://schemas.openxmlformats.org/spreadsheetml/2006/main" count="114" uniqueCount="111">
  <si>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</si>
  <si>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</si>
  <si>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</si>
  <si>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</si>
  <si>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</si>
  <si>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</si>
  <si>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</si>
  <si>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</si>
  <si>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</si>
  <si>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</si>
  <si>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</si>
  <si>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</si>
  <si>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</si>
  <si>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</si>
  <si>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</si>
  <si>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</si>
  <si>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</si>
  <si>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</si>
  <si>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</si>
  <si>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</si>
  <si>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</si>
  <si>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</si>
  <si>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1 06 02 000 02 0000 110</t>
  </si>
  <si>
    <t>Налог на имущество организаций</t>
  </si>
  <si>
    <t>1 07 00 000 00 0000 000</t>
  </si>
  <si>
    <t>НАЛОГИ, СБОРЫ И РЕГУЛЯРНЫЕ ПЛАТЕЖИ ЗА ПОЛЬЗОВАНИЕ ПРИРОДНЫМИ РЕСУРСАМИ</t>
  </si>
  <si>
    <t>1 07 01 000 01 0000 110</t>
  </si>
  <si>
    <t>Налог на добычу полезных ископаемых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</si>
  <si>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</si>
  <si>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</si>
  <si>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</si>
  <si>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</si>
  <si>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</si>
  <si>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</si>
  <si>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</si>
  <si>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</si>
  <si>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1 11 01 000 00 0000 120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</si>
  <si>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</si>
  <si>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</si>
  <si>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</si>
  <si>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</si>
  <si>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</si>
  <si>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</si>
  <si>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</si>
  <si>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</si>
  <si>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</si>
  <si>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</si>
  <si>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</si>
  <si>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</si>
  <si>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</si>
  <si>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</si>
  <si>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</si>
  <si>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</si>
  <si>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</si>
  <si>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</si>
  <si>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</si>
  <si>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</si>
  <si>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</si>
  <si>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</si>
  <si>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</si>
  <si>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</si>
  <si>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</si>
  <si>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</si>
  <si>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</si>
  <si>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</si>
  <si>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</si>
  <si>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</si>
  <si>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</si>
  <si>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1 17 15 000 00 0000 150</t>
  </si>
  <si>
    <t>Инициативные платежи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</si>
  <si>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</si>
  <si>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</si>
  <si>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</si>
  <si>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</si>
  <si>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</si>
  <si>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</si>
  <si>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</si>
  <si>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</si>
  <si>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</si>
  <si>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</si>
  <si>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</si>
  <si>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</si>
  <si>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2 02 90 000 00 0000 150</t>
  </si>
  <si>
    <t>Прочие безвозмездные поступления от других бюджетов бюджетной системы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</si>
  <si>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</si>
  <si>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</si>
  <si>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</si>
  <si>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</si>
  <si>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</t>
  </si>
  <si>
    <t>Наименование доходов</t>
  </si>
  <si>
    <t>Кассовое исполнение за 2021 год</t>
  </si>
  <si>
    <t>Уточненный план                      на 2021 год</t>
  </si>
  <si>
    <t>Утвержденный план                          на 2021 год</t>
  </si>
  <si>
    <t>Доходы бюджета - всего</t>
  </si>
  <si>
    <t>в том числе:</t>
  </si>
  <si>
    <t>единица измерения: руб.</t>
  </si>
  <si>
    <t>Темп прироста исполнения к утвержденному плану</t>
  </si>
  <si>
    <t>рубл.</t>
  </si>
  <si>
    <t>%</t>
  </si>
  <si>
    <t>Пояснения различий между первоначально утвержденными показателями доходов и их фактическими значениями (если процент отклонения составил 5% и более )</t>
  </si>
  <si>
    <t>Увеличение объемов реализации подакцизной продукции</t>
  </si>
  <si>
    <t>Изменение порядка уплаты авансовых платежей за негативное воздействие на окружающую среду</t>
  </si>
  <si>
    <t>Увеличение поступлений прочих штрафов за нарушение законодательства Российской Федерации и муниципальных правовых актов</t>
  </si>
  <si>
    <t>Рост поступлений связан с увеличением с 01.01.2021 года МРОТ, ростом заработной платы</t>
  </si>
  <si>
    <t>За счет смягчения ограничеий в связи с пандемией, а также сменой налогового режима у налогоплательщиков, в связи с отменой ЕНВД</t>
  </si>
  <si>
    <t>За счет увеличения объемов добычи</t>
  </si>
  <si>
    <t>В связи с увеличением налогооблагаемой базы по налогу за счет благоприятных факторов производства</t>
  </si>
  <si>
    <t>за счет разовых поступлений</t>
  </si>
  <si>
    <t>В связи с выкупом земельных участков</t>
  </si>
  <si>
    <t>Сведения о фактических поступлениях доходов по видам доходов в сравнении с первоначально утвержденными (установленными) решением о бюджете муниципального района Белебеевский район значениями и с уточненными значениями с учетом внесенных изменений за 2021 год.</t>
  </si>
  <si>
    <t>Поступление инициативных платежей и возмещение коммунальных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</si>
</sst>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0"/>
      <name val="Arial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D9" sqref="D9"/>
    </sheetView>
  </sheetViews>
  <sheetFormatPr defaultRowHeight="15.6" x14ac:dyDescent="0.3"/>
  <cols>
    <col min="1" max="1" width="56" style="1" customWidth="1"/>
    <col min="2" max="2" width="26.77734375" style="1" customWidth="1"/>
    <col min="3" max="3" width="20.5546875" style="1" customWidth="1"/>
    <col min="4" max="4" width="18.88671875" style="1" customWidth="1"/>
    <col min="5" max="5" width="18.5546875" style="1" customWidth="1"/>
    <col min="6" max="6" width="17" style="1" customWidth="1"/>
    <col min="7" max="7" width="10.6640625" style="1" customWidth="1"/>
    <col min="8" max="8" width="17.21875" style="1" customWidth="1"/>
    <col min="9" max="9" width="11.88671875" style="1" customWidth="1"/>
    <col min="10" max="10" width="52.44140625" style="1" customWidth="1"/>
    <col min="11" max="16384" width="8.88671875" style="1"/>
  </cols>
  <sheetData>
    <row r="1" spans="1:10" ht="63" customHeigh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4"/>
      <c r="B2" s="24"/>
      <c r="C2" s="24"/>
      <c r="D2" s="24"/>
      <c r="E2" s="24"/>
      <c r="F2" s="24"/>
      <c r="G2" s="24"/>
      <c r="H2" s="24"/>
      <c r="I2" s="24"/>
      <c r="J2" s="16" t="s">
        <v>95</v>
      </c>
    </row>
    <row r="3" spans="1:10" ht="51" customHeight="1" x14ac:dyDescent="0.3">
      <c r="A3" s="3" t="s">
        <v>89</v>
      </c>
      <c r="B3" s="27" t="s">
        <v>88</v>
      </c>
      <c r="C3" s="29" t="s">
        <v>92</v>
      </c>
      <c r="D3" s="29" t="s">
        <v>91</v>
      </c>
      <c r="E3" s="29" t="s">
        <v>90</v>
      </c>
      <c r="F3" s="25" t="s">
        <v>96</v>
      </c>
      <c r="G3" s="26"/>
      <c r="H3" s="25" t="s">
        <v>96</v>
      </c>
      <c r="I3" s="26"/>
      <c r="J3" s="22" t="s">
        <v>99</v>
      </c>
    </row>
    <row r="4" spans="1:10" ht="22.2" customHeight="1" x14ac:dyDescent="0.3">
      <c r="A4" s="3"/>
      <c r="B4" s="28"/>
      <c r="C4" s="30"/>
      <c r="D4" s="30"/>
      <c r="E4" s="30"/>
      <c r="F4" s="14" t="s">
        <v>97</v>
      </c>
      <c r="G4" s="15" t="s">
        <v>98</v>
      </c>
      <c r="H4" s="14" t="s">
        <v>97</v>
      </c>
      <c r="I4" s="15" t="s">
        <v>98</v>
      </c>
      <c r="J4" s="22"/>
    </row>
    <row r="5" spans="1:10" ht="18.600000000000001" customHeight="1" x14ac:dyDescent="0.3">
      <c r="A5" s="3">
        <v>1</v>
      </c>
      <c r="B5" s="2">
        <v>2</v>
      </c>
      <c r="C5" s="3">
        <v>3</v>
      </c>
      <c r="D5" s="2">
        <v>4</v>
      </c>
      <c r="E5" s="3">
        <v>5</v>
      </c>
      <c r="F5" s="2">
        <v>6</v>
      </c>
      <c r="G5" s="3">
        <v>7</v>
      </c>
      <c r="H5" s="2">
        <v>8</v>
      </c>
      <c r="I5" s="3">
        <v>9</v>
      </c>
      <c r="J5" s="2">
        <v>10</v>
      </c>
    </row>
    <row r="6" spans="1:10" ht="15" customHeight="1" x14ac:dyDescent="0.3">
      <c r="A6" s="5" t="s">
        <v>93</v>
      </c>
      <c r="B6" s="4"/>
      <c r="C6" s="10">
        <f>C8+C43</f>
        <v>2020367895.73</v>
      </c>
      <c r="D6" s="10">
        <f>D8+D43</f>
        <v>2380749365.0900002</v>
      </c>
      <c r="E6" s="10">
        <f>E8+E43</f>
        <v>2383359567.52</v>
      </c>
      <c r="F6" s="10">
        <f>E6-C6</f>
        <v>362991671.78999996</v>
      </c>
      <c r="G6" s="20">
        <f>(E6/C6*100)</f>
        <v>117.96661254404084</v>
      </c>
      <c r="H6" s="10">
        <f>E6-D6</f>
        <v>2610202.4299998283</v>
      </c>
      <c r="I6" s="20">
        <f>(E6/D6*100)</f>
        <v>100.10963785051356</v>
      </c>
      <c r="J6" s="17"/>
    </row>
    <row r="7" spans="1:10" ht="15" customHeight="1" x14ac:dyDescent="0.3">
      <c r="A7" s="5" t="s">
        <v>94</v>
      </c>
      <c r="B7" s="3"/>
      <c r="C7" s="10"/>
      <c r="D7" s="11"/>
      <c r="E7" s="11"/>
      <c r="F7" s="10"/>
      <c r="G7" s="20"/>
      <c r="H7" s="10"/>
      <c r="I7" s="20"/>
      <c r="J7" s="17"/>
    </row>
    <row r="8" spans="1:10" ht="15" customHeight="1" x14ac:dyDescent="0.3">
      <c r="A8" s="6" t="s">
        <v>1</v>
      </c>
      <c r="B8" s="7" t="s">
        <v>0</v>
      </c>
      <c r="C8" s="10">
        <f>C9+C11+C13+C18+C20+C22+C25+C30+C35+C32+C39+C40</f>
        <v>509915000</v>
      </c>
      <c r="D8" s="11">
        <f>D9+D11+D13+D18+D20+D22+D25+D30+D35+D32+D39+D40</f>
        <v>477289300</v>
      </c>
      <c r="E8" s="11">
        <f>E9+E11+E13+E18+E20+E22+E25+E30+E35+E32+E39+E40</f>
        <v>509754672.06999993</v>
      </c>
      <c r="F8" s="19">
        <f>E8-C8</f>
        <v>-160327.93000006676</v>
      </c>
      <c r="G8" s="20">
        <f t="shared" ref="G8:G49" si="0">(E8/C8*100)</f>
        <v>99.968557910632143</v>
      </c>
      <c r="H8" s="20">
        <f t="shared" ref="H8:H51" si="1">E8-D8</f>
        <v>32465372.069999933</v>
      </c>
      <c r="I8" s="20">
        <f t="shared" ref="I8:I49" si="2">(E8/D8*100)</f>
        <v>106.80203224124236</v>
      </c>
      <c r="J8" s="17"/>
    </row>
    <row r="9" spans="1:10" ht="35.4" customHeight="1" x14ac:dyDescent="0.3">
      <c r="A9" s="8" t="s">
        <v>3</v>
      </c>
      <c r="B9" s="9" t="s">
        <v>2</v>
      </c>
      <c r="C9" s="12">
        <v>231032500</v>
      </c>
      <c r="D9" s="13">
        <v>231032500</v>
      </c>
      <c r="E9" s="13">
        <v>253760889.24000001</v>
      </c>
      <c r="F9" s="19">
        <f t="shared" ref="F9:F51" si="3">E9-C9</f>
        <v>22728389.24000001</v>
      </c>
      <c r="G9" s="20">
        <f t="shared" si="0"/>
        <v>109.83774544274074</v>
      </c>
      <c r="H9" s="20">
        <f t="shared" si="1"/>
        <v>22728389.24000001</v>
      </c>
      <c r="I9" s="20">
        <f t="shared" si="2"/>
        <v>109.83774544274074</v>
      </c>
      <c r="J9" s="17" t="s">
        <v>103</v>
      </c>
    </row>
    <row r="10" spans="1:10" ht="15" customHeight="1" x14ac:dyDescent="0.3">
      <c r="A10" s="8" t="s">
        <v>5</v>
      </c>
      <c r="B10" s="9" t="s">
        <v>4</v>
      </c>
      <c r="C10" s="12">
        <v>231032500</v>
      </c>
      <c r="D10" s="13">
        <v>231032500</v>
      </c>
      <c r="E10" s="13">
        <v>253760889.24000001</v>
      </c>
      <c r="F10" s="19">
        <f t="shared" si="3"/>
        <v>22728389.24000001</v>
      </c>
      <c r="G10" s="20">
        <f t="shared" si="0"/>
        <v>109.83774544274074</v>
      </c>
      <c r="H10" s="20">
        <f t="shared" si="1"/>
        <v>22728389.24000001</v>
      </c>
      <c r="I10" s="20">
        <f t="shared" si="2"/>
        <v>109.83774544274074</v>
      </c>
      <c r="J10" s="17"/>
    </row>
    <row r="11" spans="1:10" ht="52.2" customHeight="1" x14ac:dyDescent="0.3">
      <c r="A11" s="8" t="s">
        <v>7</v>
      </c>
      <c r="B11" s="9" t="s">
        <v>6</v>
      </c>
      <c r="C11" s="12">
        <v>14776900</v>
      </c>
      <c r="D11" s="13">
        <v>14776900</v>
      </c>
      <c r="E11" s="13">
        <v>15887534.960000001</v>
      </c>
      <c r="F11" s="19">
        <f t="shared" si="3"/>
        <v>1110634.9600000009</v>
      </c>
      <c r="G11" s="20">
        <f t="shared" si="0"/>
        <v>107.51602135765958</v>
      </c>
      <c r="H11" s="20">
        <f t="shared" si="1"/>
        <v>1110634.9600000009</v>
      </c>
      <c r="I11" s="20">
        <f t="shared" si="2"/>
        <v>107.51602135765958</v>
      </c>
      <c r="J11" s="17" t="s">
        <v>100</v>
      </c>
    </row>
    <row r="12" spans="1:10" ht="40.200000000000003" customHeight="1" x14ac:dyDescent="0.3">
      <c r="A12" s="8" t="s">
        <v>9</v>
      </c>
      <c r="B12" s="9" t="s">
        <v>8</v>
      </c>
      <c r="C12" s="12">
        <v>14776900</v>
      </c>
      <c r="D12" s="13">
        <v>14776900</v>
      </c>
      <c r="E12" s="13">
        <v>15887534.960000001</v>
      </c>
      <c r="F12" s="19">
        <f t="shared" si="3"/>
        <v>1110634.9600000009</v>
      </c>
      <c r="G12" s="20">
        <f t="shared" si="0"/>
        <v>107.51602135765958</v>
      </c>
      <c r="H12" s="20">
        <f t="shared" si="1"/>
        <v>1110634.9600000009</v>
      </c>
      <c r="I12" s="20">
        <f t="shared" si="2"/>
        <v>107.51602135765958</v>
      </c>
      <c r="J12" s="17"/>
    </row>
    <row r="13" spans="1:10" ht="18" customHeight="1" x14ac:dyDescent="0.3">
      <c r="A13" s="8" t="s">
        <v>11</v>
      </c>
      <c r="B13" s="9" t="s">
        <v>10</v>
      </c>
      <c r="C13" s="12">
        <f>C14+C15+C16+C17</f>
        <v>171962600</v>
      </c>
      <c r="D13" s="13">
        <f>D14+D15+D16+D17</f>
        <v>138962600</v>
      </c>
      <c r="E13" s="13">
        <f>E14+E15+E16+E17</f>
        <v>141224390.48999998</v>
      </c>
      <c r="F13" s="19">
        <f t="shared" si="3"/>
        <v>-30738209.51000002</v>
      </c>
      <c r="G13" s="20">
        <f t="shared" si="0"/>
        <v>82.125061199353794</v>
      </c>
      <c r="H13" s="20">
        <f t="shared" si="1"/>
        <v>2261790.4899999797</v>
      </c>
      <c r="I13" s="20">
        <f t="shared" si="2"/>
        <v>101.62762533947982</v>
      </c>
      <c r="J13" s="17"/>
    </row>
    <row r="14" spans="1:10" ht="36.6" customHeight="1" x14ac:dyDescent="0.3">
      <c r="A14" s="8" t="s">
        <v>13</v>
      </c>
      <c r="B14" s="9" t="s">
        <v>12</v>
      </c>
      <c r="C14" s="12">
        <v>157752600</v>
      </c>
      <c r="D14" s="13">
        <v>124752600</v>
      </c>
      <c r="E14" s="13">
        <v>117417019.56999999</v>
      </c>
      <c r="F14" s="19">
        <f t="shared" si="3"/>
        <v>-40335580.430000007</v>
      </c>
      <c r="G14" s="20">
        <f t="shared" si="0"/>
        <v>74.43111528431227</v>
      </c>
      <c r="H14" s="20">
        <f t="shared" si="1"/>
        <v>-7335580.4300000072</v>
      </c>
      <c r="I14" s="20">
        <f t="shared" si="2"/>
        <v>94.119897757641922</v>
      </c>
      <c r="J14" s="17"/>
    </row>
    <row r="15" spans="1:10" ht="36.6" customHeight="1" x14ac:dyDescent="0.3">
      <c r="A15" s="8" t="s">
        <v>15</v>
      </c>
      <c r="B15" s="9" t="s">
        <v>14</v>
      </c>
      <c r="C15" s="12">
        <v>7700000</v>
      </c>
      <c r="D15" s="13">
        <v>7700000</v>
      </c>
      <c r="E15" s="13">
        <v>6530566.5199999996</v>
      </c>
      <c r="F15" s="19">
        <f t="shared" si="3"/>
        <v>-1169433.4800000004</v>
      </c>
      <c r="G15" s="20">
        <f t="shared" si="0"/>
        <v>84.812552207792208</v>
      </c>
      <c r="H15" s="20">
        <f t="shared" si="1"/>
        <v>-1169433.4800000004</v>
      </c>
      <c r="I15" s="20">
        <f t="shared" si="2"/>
        <v>84.812552207792208</v>
      </c>
      <c r="J15" s="17"/>
    </row>
    <row r="16" spans="1:10" ht="34.200000000000003" customHeight="1" x14ac:dyDescent="0.3">
      <c r="A16" s="8" t="s">
        <v>17</v>
      </c>
      <c r="B16" s="9" t="s">
        <v>16</v>
      </c>
      <c r="C16" s="12">
        <v>810000</v>
      </c>
      <c r="D16" s="13">
        <v>810000</v>
      </c>
      <c r="E16" s="13">
        <v>1219241.74</v>
      </c>
      <c r="F16" s="19">
        <f t="shared" si="3"/>
        <v>409241.74</v>
      </c>
      <c r="G16" s="20">
        <f t="shared" si="0"/>
        <v>150.52367160493827</v>
      </c>
      <c r="H16" s="20">
        <f t="shared" si="1"/>
        <v>409241.74</v>
      </c>
      <c r="I16" s="20">
        <f t="shared" si="2"/>
        <v>150.52367160493827</v>
      </c>
      <c r="J16" s="17" t="s">
        <v>106</v>
      </c>
    </row>
    <row r="17" spans="1:10" ht="48" customHeight="1" x14ac:dyDescent="0.3">
      <c r="A17" s="8" t="s">
        <v>19</v>
      </c>
      <c r="B17" s="9" t="s">
        <v>18</v>
      </c>
      <c r="C17" s="12">
        <v>5700000</v>
      </c>
      <c r="D17" s="13">
        <v>5700000</v>
      </c>
      <c r="E17" s="13">
        <v>16057562.66</v>
      </c>
      <c r="F17" s="19">
        <f t="shared" si="3"/>
        <v>10357562.66</v>
      </c>
      <c r="G17" s="20">
        <f t="shared" si="0"/>
        <v>281.71162561403509</v>
      </c>
      <c r="H17" s="20">
        <f t="shared" si="1"/>
        <v>10357562.66</v>
      </c>
      <c r="I17" s="20">
        <f t="shared" si="2"/>
        <v>281.71162561403509</v>
      </c>
      <c r="J17" s="17" t="s">
        <v>104</v>
      </c>
    </row>
    <row r="18" spans="1:10" ht="15" customHeight="1" x14ac:dyDescent="0.3">
      <c r="A18" s="8" t="s">
        <v>21</v>
      </c>
      <c r="B18" s="9" t="s">
        <v>20</v>
      </c>
      <c r="C18" s="12">
        <v>10400000</v>
      </c>
      <c r="D18" s="13">
        <v>10400000</v>
      </c>
      <c r="E18" s="13">
        <v>10459965.76</v>
      </c>
      <c r="F18" s="19">
        <f t="shared" si="3"/>
        <v>59965.759999999776</v>
      </c>
      <c r="G18" s="20">
        <f t="shared" si="0"/>
        <v>100.57659384615386</v>
      </c>
      <c r="H18" s="20">
        <f t="shared" si="1"/>
        <v>59965.759999999776</v>
      </c>
      <c r="I18" s="20">
        <f t="shared" si="2"/>
        <v>100.57659384615386</v>
      </c>
      <c r="J18" s="17"/>
    </row>
    <row r="19" spans="1:10" ht="19.8" customHeight="1" x14ac:dyDescent="0.3">
      <c r="A19" s="8" t="s">
        <v>23</v>
      </c>
      <c r="B19" s="9" t="s">
        <v>22</v>
      </c>
      <c r="C19" s="12">
        <v>10400000</v>
      </c>
      <c r="D19" s="13">
        <v>10400000</v>
      </c>
      <c r="E19" s="13">
        <v>10459965.76</v>
      </c>
      <c r="F19" s="19">
        <f t="shared" si="3"/>
        <v>59965.759999999776</v>
      </c>
      <c r="G19" s="20">
        <f t="shared" si="0"/>
        <v>100.57659384615386</v>
      </c>
      <c r="H19" s="20">
        <f t="shared" si="1"/>
        <v>59965.759999999776</v>
      </c>
      <c r="I19" s="20">
        <f t="shared" si="2"/>
        <v>100.57659384615386</v>
      </c>
      <c r="J19" s="17"/>
    </row>
    <row r="20" spans="1:10" ht="40.799999999999997" customHeight="1" x14ac:dyDescent="0.3">
      <c r="A20" s="8" t="s">
        <v>25</v>
      </c>
      <c r="B20" s="9" t="s">
        <v>24</v>
      </c>
      <c r="C20" s="12">
        <v>640000</v>
      </c>
      <c r="D20" s="13">
        <v>640000</v>
      </c>
      <c r="E20" s="13">
        <v>1752232.59</v>
      </c>
      <c r="F20" s="19">
        <f t="shared" si="3"/>
        <v>1112232.5900000001</v>
      </c>
      <c r="G20" s="20">
        <f t="shared" si="0"/>
        <v>273.7863421875</v>
      </c>
      <c r="H20" s="20">
        <f t="shared" si="1"/>
        <v>1112232.5900000001</v>
      </c>
      <c r="I20" s="20">
        <f t="shared" si="2"/>
        <v>273.7863421875</v>
      </c>
      <c r="J20" s="17"/>
    </row>
    <row r="21" spans="1:10" ht="20.399999999999999" customHeight="1" x14ac:dyDescent="0.3">
      <c r="A21" s="8" t="s">
        <v>27</v>
      </c>
      <c r="B21" s="9" t="s">
        <v>26</v>
      </c>
      <c r="C21" s="12">
        <v>640000</v>
      </c>
      <c r="D21" s="13">
        <v>640000</v>
      </c>
      <c r="E21" s="13">
        <v>1752232.59</v>
      </c>
      <c r="F21" s="19">
        <f t="shared" si="3"/>
        <v>1112232.5900000001</v>
      </c>
      <c r="G21" s="20">
        <f t="shared" si="0"/>
        <v>273.7863421875</v>
      </c>
      <c r="H21" s="20">
        <f t="shared" si="1"/>
        <v>1112232.5900000001</v>
      </c>
      <c r="I21" s="20">
        <f t="shared" si="2"/>
        <v>273.7863421875</v>
      </c>
      <c r="J21" s="17" t="s">
        <v>105</v>
      </c>
    </row>
    <row r="22" spans="1:10" ht="51" customHeight="1" x14ac:dyDescent="0.3">
      <c r="A22" s="8" t="s">
        <v>29</v>
      </c>
      <c r="B22" s="9" t="s">
        <v>28</v>
      </c>
      <c r="C22" s="12">
        <f>C23+C24</f>
        <v>11350000</v>
      </c>
      <c r="D22" s="12">
        <f>D23+D24</f>
        <v>11350000</v>
      </c>
      <c r="E22" s="12">
        <f>E23+E24</f>
        <v>9902376.2200000007</v>
      </c>
      <c r="F22" s="19">
        <f t="shared" si="3"/>
        <v>-1447623.7799999993</v>
      </c>
      <c r="G22" s="20">
        <f t="shared" si="0"/>
        <v>87.245605462555076</v>
      </c>
      <c r="H22" s="20">
        <f t="shared" si="1"/>
        <v>-1447623.7799999993</v>
      </c>
      <c r="I22" s="20">
        <f t="shared" si="2"/>
        <v>87.245605462555076</v>
      </c>
      <c r="J22" s="17"/>
    </row>
    <row r="23" spans="1:10" ht="52.2" customHeight="1" x14ac:dyDescent="0.3">
      <c r="A23" s="8" t="s">
        <v>31</v>
      </c>
      <c r="B23" s="9" t="s">
        <v>30</v>
      </c>
      <c r="C23" s="12">
        <v>11200000</v>
      </c>
      <c r="D23" s="13">
        <v>11200000</v>
      </c>
      <c r="E23" s="13">
        <v>9877376.2200000007</v>
      </c>
      <c r="F23" s="19">
        <f t="shared" si="3"/>
        <v>-1322623.7799999993</v>
      </c>
      <c r="G23" s="20">
        <f t="shared" si="0"/>
        <v>88.190859107142856</v>
      </c>
      <c r="H23" s="20">
        <f t="shared" si="1"/>
        <v>-1322623.7799999993</v>
      </c>
      <c r="I23" s="20">
        <f t="shared" si="2"/>
        <v>88.190859107142856</v>
      </c>
      <c r="J23" s="17"/>
    </row>
    <row r="24" spans="1:10" ht="50.4" customHeight="1" x14ac:dyDescent="0.3">
      <c r="A24" s="8" t="s">
        <v>33</v>
      </c>
      <c r="B24" s="9" t="s">
        <v>32</v>
      </c>
      <c r="C24" s="12">
        <v>150000</v>
      </c>
      <c r="D24" s="13">
        <v>150000</v>
      </c>
      <c r="E24" s="13">
        <v>25000</v>
      </c>
      <c r="F24" s="19">
        <f t="shared" si="3"/>
        <v>-125000</v>
      </c>
      <c r="G24" s="20">
        <f t="shared" si="0"/>
        <v>16.666666666666664</v>
      </c>
      <c r="H24" s="20">
        <f t="shared" si="1"/>
        <v>-125000</v>
      </c>
      <c r="I24" s="20">
        <f t="shared" si="2"/>
        <v>16.666666666666664</v>
      </c>
      <c r="J24" s="17"/>
    </row>
    <row r="25" spans="1:10" ht="52.2" customHeight="1" x14ac:dyDescent="0.3">
      <c r="A25" s="8" t="s">
        <v>35</v>
      </c>
      <c r="B25" s="9" t="s">
        <v>34</v>
      </c>
      <c r="C25" s="12">
        <f>C26+C27+C28+C29</f>
        <v>44706000</v>
      </c>
      <c r="D25" s="12">
        <f>D26+D27+D28+D29</f>
        <v>44706000</v>
      </c>
      <c r="E25" s="12">
        <f>E26+E27+E28+E29</f>
        <v>39397513.430000007</v>
      </c>
      <c r="F25" s="19">
        <f t="shared" si="3"/>
        <v>-5308486.5699999928</v>
      </c>
      <c r="G25" s="20">
        <f t="shared" si="0"/>
        <v>88.125784972934298</v>
      </c>
      <c r="H25" s="20">
        <f t="shared" si="1"/>
        <v>-5308486.5699999928</v>
      </c>
      <c r="I25" s="20">
        <f t="shared" si="2"/>
        <v>88.125784972934298</v>
      </c>
      <c r="J25" s="17"/>
    </row>
    <row r="26" spans="1:10" ht="100.2" customHeight="1" x14ac:dyDescent="0.3">
      <c r="A26" s="8" t="s">
        <v>37</v>
      </c>
      <c r="B26" s="9" t="s">
        <v>36</v>
      </c>
      <c r="C26" s="12">
        <v>106000</v>
      </c>
      <c r="D26" s="13">
        <v>106000</v>
      </c>
      <c r="E26" s="13">
        <v>0</v>
      </c>
      <c r="F26" s="19">
        <f t="shared" si="3"/>
        <v>-106000</v>
      </c>
      <c r="G26" s="20">
        <f t="shared" si="0"/>
        <v>0</v>
      </c>
      <c r="H26" s="20">
        <f t="shared" si="1"/>
        <v>-106000</v>
      </c>
      <c r="I26" s="20">
        <f t="shared" si="2"/>
        <v>0</v>
      </c>
      <c r="J26" s="17"/>
    </row>
    <row r="27" spans="1:10" ht="114" customHeight="1" x14ac:dyDescent="0.3">
      <c r="A27" s="8" t="s">
        <v>39</v>
      </c>
      <c r="B27" s="9" t="s">
        <v>38</v>
      </c>
      <c r="C27" s="12">
        <v>43500000</v>
      </c>
      <c r="D27" s="13">
        <v>43500000</v>
      </c>
      <c r="E27" s="13">
        <v>39060718.020000003</v>
      </c>
      <c r="F27" s="19">
        <f t="shared" si="3"/>
        <v>-4439281.9799999967</v>
      </c>
      <c r="G27" s="20">
        <f t="shared" si="0"/>
        <v>89.794754068965517</v>
      </c>
      <c r="H27" s="20">
        <f t="shared" si="1"/>
        <v>-4439281.9799999967</v>
      </c>
      <c r="I27" s="20">
        <f t="shared" si="2"/>
        <v>89.794754068965517</v>
      </c>
      <c r="J27" s="17"/>
    </row>
    <row r="28" spans="1:10" ht="58.8" customHeight="1" x14ac:dyDescent="0.3">
      <c r="A28" s="8" t="s">
        <v>41</v>
      </c>
      <c r="B28" s="9" t="s">
        <v>40</v>
      </c>
      <c r="C28" s="12">
        <v>800000</v>
      </c>
      <c r="D28" s="13">
        <v>800000</v>
      </c>
      <c r="E28" s="13">
        <v>211892.88</v>
      </c>
      <c r="F28" s="19">
        <f t="shared" si="3"/>
        <v>-588107.12</v>
      </c>
      <c r="G28" s="20">
        <f t="shared" si="0"/>
        <v>26.486609999999999</v>
      </c>
      <c r="H28" s="20">
        <f t="shared" si="1"/>
        <v>-588107.12</v>
      </c>
      <c r="I28" s="20">
        <f t="shared" si="2"/>
        <v>26.486609999999999</v>
      </c>
      <c r="J28" s="17"/>
    </row>
    <row r="29" spans="1:10" ht="100.2" customHeight="1" x14ac:dyDescent="0.3">
      <c r="A29" s="8" t="s">
        <v>43</v>
      </c>
      <c r="B29" s="9" t="s">
        <v>42</v>
      </c>
      <c r="C29" s="12">
        <v>300000</v>
      </c>
      <c r="D29" s="13">
        <v>300000</v>
      </c>
      <c r="E29" s="13">
        <v>124902.53</v>
      </c>
      <c r="F29" s="19">
        <f t="shared" si="3"/>
        <v>-175097.47</v>
      </c>
      <c r="G29" s="20">
        <f t="shared" si="0"/>
        <v>41.634176666666669</v>
      </c>
      <c r="H29" s="20">
        <f t="shared" si="1"/>
        <v>-175097.47</v>
      </c>
      <c r="I29" s="20">
        <f t="shared" si="2"/>
        <v>41.634176666666669</v>
      </c>
      <c r="J29" s="17"/>
    </row>
    <row r="30" spans="1:10" ht="33.6" customHeight="1" x14ac:dyDescent="0.3">
      <c r="A30" s="8" t="s">
        <v>45</v>
      </c>
      <c r="B30" s="9" t="s">
        <v>44</v>
      </c>
      <c r="C30" s="12">
        <v>2252000</v>
      </c>
      <c r="D30" s="13">
        <v>2252000</v>
      </c>
      <c r="E30" s="13">
        <v>11160428.01</v>
      </c>
      <c r="F30" s="19">
        <f t="shared" si="3"/>
        <v>8908428.0099999998</v>
      </c>
      <c r="G30" s="20">
        <f t="shared" si="0"/>
        <v>495.5785084369449</v>
      </c>
      <c r="H30" s="20">
        <f t="shared" si="1"/>
        <v>8908428.0099999998</v>
      </c>
      <c r="I30" s="20">
        <f t="shared" si="2"/>
        <v>495.5785084369449</v>
      </c>
      <c r="J30" s="17"/>
    </row>
    <row r="31" spans="1:10" ht="34.200000000000003" customHeight="1" x14ac:dyDescent="0.3">
      <c r="A31" s="8" t="s">
        <v>47</v>
      </c>
      <c r="B31" s="9" t="s">
        <v>46</v>
      </c>
      <c r="C31" s="12">
        <v>2252000</v>
      </c>
      <c r="D31" s="13">
        <v>2252000</v>
      </c>
      <c r="E31" s="13">
        <v>11160428.01</v>
      </c>
      <c r="F31" s="19">
        <f t="shared" si="3"/>
        <v>8908428.0099999998</v>
      </c>
      <c r="G31" s="20">
        <f t="shared" si="0"/>
        <v>495.5785084369449</v>
      </c>
      <c r="H31" s="20">
        <f t="shared" si="1"/>
        <v>8908428.0099999998</v>
      </c>
      <c r="I31" s="20">
        <f t="shared" si="2"/>
        <v>495.5785084369449</v>
      </c>
      <c r="J31" s="17" t="s">
        <v>101</v>
      </c>
    </row>
    <row r="32" spans="1:10" ht="40.799999999999997" customHeight="1" x14ac:dyDescent="0.3">
      <c r="A32" s="8" t="s">
        <v>49</v>
      </c>
      <c r="B32" s="9" t="s">
        <v>48</v>
      </c>
      <c r="C32" s="12">
        <v>6900000</v>
      </c>
      <c r="D32" s="13">
        <v>6900000</v>
      </c>
      <c r="E32" s="13">
        <v>5474981.1600000001</v>
      </c>
      <c r="F32" s="19">
        <f t="shared" si="3"/>
        <v>-1425018.8399999999</v>
      </c>
      <c r="G32" s="20">
        <f t="shared" si="0"/>
        <v>79.347553043478257</v>
      </c>
      <c r="H32" s="20">
        <f t="shared" si="1"/>
        <v>-1425018.8399999999</v>
      </c>
      <c r="I32" s="20">
        <f t="shared" si="2"/>
        <v>79.347553043478257</v>
      </c>
      <c r="J32" s="17"/>
    </row>
    <row r="33" spans="1:10" ht="24" customHeight="1" x14ac:dyDescent="0.3">
      <c r="A33" s="8" t="s">
        <v>51</v>
      </c>
      <c r="B33" s="9" t="s">
        <v>50</v>
      </c>
      <c r="C33" s="12">
        <v>2250000</v>
      </c>
      <c r="D33" s="13">
        <v>2250000</v>
      </c>
      <c r="E33" s="13">
        <v>991495.36</v>
      </c>
      <c r="F33" s="19">
        <f t="shared" si="3"/>
        <v>-1258504.6400000001</v>
      </c>
      <c r="G33" s="20">
        <f t="shared" si="0"/>
        <v>44.066460444444445</v>
      </c>
      <c r="H33" s="20">
        <f t="shared" si="1"/>
        <v>-1258504.6400000001</v>
      </c>
      <c r="I33" s="20">
        <f t="shared" si="2"/>
        <v>44.066460444444445</v>
      </c>
      <c r="J33" s="17"/>
    </row>
    <row r="34" spans="1:10" ht="21" customHeight="1" x14ac:dyDescent="0.3">
      <c r="A34" s="8" t="s">
        <v>53</v>
      </c>
      <c r="B34" s="9" t="s">
        <v>52</v>
      </c>
      <c r="C34" s="12">
        <v>4650000</v>
      </c>
      <c r="D34" s="13">
        <v>4650000</v>
      </c>
      <c r="E34" s="13">
        <v>4483485.8</v>
      </c>
      <c r="F34" s="19">
        <f t="shared" si="3"/>
        <v>-166514.20000000019</v>
      </c>
      <c r="G34" s="20">
        <f t="shared" si="0"/>
        <v>96.419049462365592</v>
      </c>
      <c r="H34" s="20">
        <f t="shared" si="1"/>
        <v>-166514.20000000019</v>
      </c>
      <c r="I34" s="20">
        <f t="shared" si="2"/>
        <v>96.419049462365592</v>
      </c>
      <c r="J34" s="17"/>
    </row>
    <row r="35" spans="1:10" ht="42" customHeight="1" x14ac:dyDescent="0.3">
      <c r="A35" s="8" t="s">
        <v>55</v>
      </c>
      <c r="B35" s="9" t="s">
        <v>54</v>
      </c>
      <c r="C35" s="12">
        <f>C36+C37+C38</f>
        <v>15765000</v>
      </c>
      <c r="D35" s="13">
        <f>D36+D37+D38</f>
        <v>15765000</v>
      </c>
      <c r="E35" s="13">
        <f>E36+E37+E38</f>
        <v>16845778.900000002</v>
      </c>
      <c r="F35" s="19">
        <f t="shared" si="3"/>
        <v>1080778.9000000022</v>
      </c>
      <c r="G35" s="20">
        <f t="shared" si="0"/>
        <v>106.85555915001588</v>
      </c>
      <c r="H35" s="20">
        <f t="shared" si="1"/>
        <v>1080778.9000000022</v>
      </c>
      <c r="I35" s="20">
        <f t="shared" si="2"/>
        <v>106.85555915001588</v>
      </c>
      <c r="J35" s="17"/>
    </row>
    <row r="36" spans="1:10" ht="100.2" customHeight="1" x14ac:dyDescent="0.3">
      <c r="A36" s="8" t="s">
        <v>57</v>
      </c>
      <c r="B36" s="9" t="s">
        <v>56</v>
      </c>
      <c r="C36" s="12">
        <v>13000000</v>
      </c>
      <c r="D36" s="13">
        <v>13000000</v>
      </c>
      <c r="E36" s="13">
        <v>12215892.890000001</v>
      </c>
      <c r="F36" s="19">
        <f t="shared" si="3"/>
        <v>-784107.1099999994</v>
      </c>
      <c r="G36" s="20">
        <f t="shared" si="0"/>
        <v>93.968406846153854</v>
      </c>
      <c r="H36" s="20">
        <f t="shared" si="1"/>
        <v>-784107.1099999994</v>
      </c>
      <c r="I36" s="20">
        <f t="shared" si="2"/>
        <v>93.968406846153854</v>
      </c>
      <c r="J36" s="17"/>
    </row>
    <row r="37" spans="1:10" ht="50.4" customHeight="1" x14ac:dyDescent="0.3">
      <c r="A37" s="8" t="s">
        <v>59</v>
      </c>
      <c r="B37" s="9" t="s">
        <v>58</v>
      </c>
      <c r="C37" s="12">
        <v>2600000</v>
      </c>
      <c r="D37" s="13">
        <v>2600000</v>
      </c>
      <c r="E37" s="13">
        <v>4230253.24</v>
      </c>
      <c r="F37" s="19">
        <f t="shared" si="3"/>
        <v>1630253.2400000002</v>
      </c>
      <c r="G37" s="20">
        <f t="shared" si="0"/>
        <v>162.7020476923077</v>
      </c>
      <c r="H37" s="20">
        <f t="shared" si="1"/>
        <v>1630253.2400000002</v>
      </c>
      <c r="I37" s="20">
        <f t="shared" si="2"/>
        <v>162.7020476923077</v>
      </c>
      <c r="J37" s="18" t="s">
        <v>108</v>
      </c>
    </row>
    <row r="38" spans="1:10" ht="82.8" customHeight="1" x14ac:dyDescent="0.3">
      <c r="A38" s="8" t="s">
        <v>61</v>
      </c>
      <c r="B38" s="9" t="s">
        <v>60</v>
      </c>
      <c r="C38" s="12">
        <v>165000</v>
      </c>
      <c r="D38" s="13">
        <v>165000</v>
      </c>
      <c r="E38" s="13">
        <v>399632.77</v>
      </c>
      <c r="F38" s="19">
        <f t="shared" si="3"/>
        <v>234632.77000000002</v>
      </c>
      <c r="G38" s="20">
        <f t="shared" si="0"/>
        <v>242.20167878787882</v>
      </c>
      <c r="H38" s="20">
        <f t="shared" si="1"/>
        <v>234632.77000000002</v>
      </c>
      <c r="I38" s="20">
        <f t="shared" si="2"/>
        <v>242.20167878787882</v>
      </c>
      <c r="J38" s="18" t="s">
        <v>107</v>
      </c>
    </row>
    <row r="39" spans="1:10" ht="46.8" customHeight="1" x14ac:dyDescent="0.3">
      <c r="A39" s="8" t="s">
        <v>63</v>
      </c>
      <c r="B39" s="9" t="s">
        <v>62</v>
      </c>
      <c r="C39" s="12">
        <v>130000</v>
      </c>
      <c r="D39" s="13">
        <v>130000</v>
      </c>
      <c r="E39" s="13">
        <v>2364087.21</v>
      </c>
      <c r="F39" s="19">
        <f t="shared" si="3"/>
        <v>2234087.21</v>
      </c>
      <c r="G39" s="20">
        <f t="shared" si="0"/>
        <v>1818.5286230769229</v>
      </c>
      <c r="H39" s="20">
        <f t="shared" si="1"/>
        <v>2234087.21</v>
      </c>
      <c r="I39" s="20">
        <f t="shared" si="2"/>
        <v>1818.5286230769229</v>
      </c>
      <c r="J39" s="17" t="s">
        <v>102</v>
      </c>
    </row>
    <row r="40" spans="1:10" ht="36" customHeight="1" x14ac:dyDescent="0.3">
      <c r="A40" s="8" t="s">
        <v>65</v>
      </c>
      <c r="B40" s="9" t="s">
        <v>64</v>
      </c>
      <c r="C40" s="12">
        <v>0</v>
      </c>
      <c r="D40" s="13">
        <v>374300</v>
      </c>
      <c r="E40" s="13">
        <v>1524494.1</v>
      </c>
      <c r="F40" s="19">
        <f t="shared" si="3"/>
        <v>1524494.1</v>
      </c>
      <c r="G40" s="20">
        <v>0</v>
      </c>
      <c r="H40" s="20">
        <f t="shared" si="1"/>
        <v>1150194.1000000001</v>
      </c>
      <c r="I40" s="20">
        <f t="shared" si="2"/>
        <v>407.29203847181407</v>
      </c>
      <c r="J40" s="17" t="s">
        <v>110</v>
      </c>
    </row>
    <row r="41" spans="1:10" ht="25.2" customHeight="1" x14ac:dyDescent="0.3">
      <c r="A41" s="8" t="s">
        <v>67</v>
      </c>
      <c r="B41" s="9" t="s">
        <v>66</v>
      </c>
      <c r="C41" s="12">
        <v>0</v>
      </c>
      <c r="D41" s="13">
        <v>0</v>
      </c>
      <c r="E41" s="13">
        <v>1150194.1000000001</v>
      </c>
      <c r="F41" s="19">
        <f t="shared" si="3"/>
        <v>1150194.1000000001</v>
      </c>
      <c r="G41" s="20">
        <v>0</v>
      </c>
      <c r="H41" s="20">
        <f t="shared" si="1"/>
        <v>1150194.1000000001</v>
      </c>
      <c r="I41" s="20">
        <v>0</v>
      </c>
      <c r="J41" s="17"/>
    </row>
    <row r="42" spans="1:10" ht="19.2" customHeight="1" x14ac:dyDescent="0.3">
      <c r="A42" s="8" t="s">
        <v>69</v>
      </c>
      <c r="B42" s="9" t="s">
        <v>68</v>
      </c>
      <c r="C42" s="12">
        <v>0</v>
      </c>
      <c r="D42" s="13">
        <v>374300</v>
      </c>
      <c r="E42" s="13">
        <v>374300</v>
      </c>
      <c r="F42" s="19">
        <f t="shared" si="3"/>
        <v>374300</v>
      </c>
      <c r="G42" s="20">
        <v>0</v>
      </c>
      <c r="H42" s="20">
        <f t="shared" si="1"/>
        <v>0</v>
      </c>
      <c r="I42" s="20">
        <f t="shared" si="2"/>
        <v>100</v>
      </c>
      <c r="J42" s="17"/>
    </row>
    <row r="43" spans="1:10" ht="19.2" customHeight="1" x14ac:dyDescent="0.3">
      <c r="A43" s="6" t="s">
        <v>71</v>
      </c>
      <c r="B43" s="7" t="s">
        <v>70</v>
      </c>
      <c r="C43" s="10">
        <f>C45+C46+C47+C48+C49+C50+C51</f>
        <v>1510452895.73</v>
      </c>
      <c r="D43" s="11">
        <f>D45+D46+D47+D48+D49+D50+D51</f>
        <v>1903460065.0899999</v>
      </c>
      <c r="E43" s="11">
        <f>E45+E46+E47+E48+E49+E50</f>
        <v>1873604895.45</v>
      </c>
      <c r="F43" s="19">
        <f t="shared" si="3"/>
        <v>363151999.72000003</v>
      </c>
      <c r="G43" s="20">
        <f t="shared" si="0"/>
        <v>124.04259018911603</v>
      </c>
      <c r="H43" s="20">
        <f t="shared" si="1"/>
        <v>-29855169.639999866</v>
      </c>
      <c r="I43" s="20">
        <f t="shared" si="2"/>
        <v>98.431531599346258</v>
      </c>
      <c r="J43" s="17"/>
    </row>
    <row r="44" spans="1:10" ht="64.2" customHeight="1" x14ac:dyDescent="0.3">
      <c r="A44" s="8" t="s">
        <v>73</v>
      </c>
      <c r="B44" s="9" t="s">
        <v>72</v>
      </c>
      <c r="C44" s="12">
        <v>1510452895.73</v>
      </c>
      <c r="D44" s="13">
        <v>1903460065.0899999</v>
      </c>
      <c r="E44" s="13">
        <v>1873914624.9100001</v>
      </c>
      <c r="F44" s="19">
        <f t="shared" si="3"/>
        <v>363461729.18000007</v>
      </c>
      <c r="G44" s="20">
        <f t="shared" si="0"/>
        <v>124.06309592357989</v>
      </c>
      <c r="H44" s="20">
        <f t="shared" si="1"/>
        <v>-29545440.179999828</v>
      </c>
      <c r="I44" s="20">
        <f t="shared" si="2"/>
        <v>98.447803517296123</v>
      </c>
      <c r="J44" s="17"/>
    </row>
    <row r="45" spans="1:10" ht="33.6" customHeight="1" x14ac:dyDescent="0.3">
      <c r="A45" s="8" t="s">
        <v>75</v>
      </c>
      <c r="B45" s="9" t="s">
        <v>74</v>
      </c>
      <c r="C45" s="12">
        <v>151625900</v>
      </c>
      <c r="D45" s="13">
        <v>249780300</v>
      </c>
      <c r="E45" s="13">
        <v>249780300</v>
      </c>
      <c r="F45" s="19">
        <f t="shared" si="3"/>
        <v>98154400</v>
      </c>
      <c r="G45" s="20">
        <f t="shared" si="0"/>
        <v>164.73458690105053</v>
      </c>
      <c r="H45" s="20">
        <f t="shared" si="1"/>
        <v>0</v>
      </c>
      <c r="I45" s="20">
        <f t="shared" si="2"/>
        <v>100</v>
      </c>
      <c r="J45" s="17"/>
    </row>
    <row r="46" spans="1:10" ht="40.799999999999997" customHeight="1" x14ac:dyDescent="0.3">
      <c r="A46" s="8" t="s">
        <v>77</v>
      </c>
      <c r="B46" s="9" t="s">
        <v>76</v>
      </c>
      <c r="C46" s="12">
        <v>282951219.73000002</v>
      </c>
      <c r="D46" s="13">
        <v>541742625.86000001</v>
      </c>
      <c r="E46" s="13">
        <v>531807537.19</v>
      </c>
      <c r="F46" s="19">
        <f t="shared" si="3"/>
        <v>248856317.45999998</v>
      </c>
      <c r="G46" s="20">
        <f t="shared" si="0"/>
        <v>187.95025435743506</v>
      </c>
      <c r="H46" s="20">
        <f t="shared" si="1"/>
        <v>-9935088.6700000167</v>
      </c>
      <c r="I46" s="20">
        <f t="shared" si="2"/>
        <v>98.166086957948266</v>
      </c>
      <c r="J46" s="17"/>
    </row>
    <row r="47" spans="1:10" ht="34.799999999999997" customHeight="1" x14ac:dyDescent="0.3">
      <c r="A47" s="8" t="s">
        <v>79</v>
      </c>
      <c r="B47" s="9" t="s">
        <v>78</v>
      </c>
      <c r="C47" s="12">
        <v>922481100</v>
      </c>
      <c r="D47" s="13">
        <v>976558935.92999995</v>
      </c>
      <c r="E47" s="13">
        <v>958717909.78999996</v>
      </c>
      <c r="F47" s="19">
        <f t="shared" si="3"/>
        <v>36236809.789999962</v>
      </c>
      <c r="G47" s="20">
        <f t="shared" si="0"/>
        <v>103.92818994231968</v>
      </c>
      <c r="H47" s="20">
        <f t="shared" si="1"/>
        <v>-17841026.139999986</v>
      </c>
      <c r="I47" s="20">
        <f t="shared" si="2"/>
        <v>98.173072255694478</v>
      </c>
      <c r="J47" s="17"/>
    </row>
    <row r="48" spans="1:10" ht="20.399999999999999" customHeight="1" x14ac:dyDescent="0.3">
      <c r="A48" s="8" t="s">
        <v>81</v>
      </c>
      <c r="B48" s="9" t="s">
        <v>80</v>
      </c>
      <c r="C48" s="12">
        <v>55353076</v>
      </c>
      <c r="D48" s="13">
        <v>56127903.299999997</v>
      </c>
      <c r="E48" s="13">
        <v>54358577.93</v>
      </c>
      <c r="F48" s="19">
        <f t="shared" si="3"/>
        <v>-994498.0700000003</v>
      </c>
      <c r="G48" s="20">
        <f t="shared" si="0"/>
        <v>98.203355365472362</v>
      </c>
      <c r="H48" s="20">
        <f t="shared" si="1"/>
        <v>-1769325.3699999973</v>
      </c>
      <c r="I48" s="20">
        <f t="shared" si="2"/>
        <v>96.847690246786755</v>
      </c>
      <c r="J48" s="17"/>
    </row>
    <row r="49" spans="1:10" ht="34.200000000000003" customHeight="1" x14ac:dyDescent="0.3">
      <c r="A49" s="8" t="s">
        <v>83</v>
      </c>
      <c r="B49" s="9" t="s">
        <v>82</v>
      </c>
      <c r="C49" s="12">
        <v>98041600</v>
      </c>
      <c r="D49" s="13">
        <v>79250300</v>
      </c>
      <c r="E49" s="13">
        <v>79250300</v>
      </c>
      <c r="F49" s="19">
        <f t="shared" si="3"/>
        <v>-18791300</v>
      </c>
      <c r="G49" s="20">
        <f t="shared" si="0"/>
        <v>80.833340133167965</v>
      </c>
      <c r="H49" s="20">
        <f t="shared" si="1"/>
        <v>0</v>
      </c>
      <c r="I49" s="20">
        <f t="shared" si="2"/>
        <v>100</v>
      </c>
      <c r="J49" s="17"/>
    </row>
    <row r="50" spans="1:10" ht="68.400000000000006" customHeight="1" x14ac:dyDescent="0.3">
      <c r="A50" s="8" t="s">
        <v>85</v>
      </c>
      <c r="B50" s="9" t="s">
        <v>84</v>
      </c>
      <c r="C50" s="12">
        <v>0</v>
      </c>
      <c r="D50" s="13">
        <v>0</v>
      </c>
      <c r="E50" s="21">
        <v>-309729.46000000002</v>
      </c>
      <c r="F50" s="19">
        <f t="shared" si="3"/>
        <v>-309729.46000000002</v>
      </c>
      <c r="G50" s="20">
        <v>0</v>
      </c>
      <c r="H50" s="20">
        <f t="shared" si="1"/>
        <v>-309729.46000000002</v>
      </c>
      <c r="I50" s="20">
        <v>0</v>
      </c>
      <c r="J50" s="17"/>
    </row>
    <row r="51" spans="1:10" ht="70.2" customHeight="1" x14ac:dyDescent="0.3">
      <c r="A51" s="8" t="s">
        <v>87</v>
      </c>
      <c r="B51" s="9" t="s">
        <v>86</v>
      </c>
      <c r="C51" s="12">
        <v>0</v>
      </c>
      <c r="D51" s="13">
        <v>0</v>
      </c>
      <c r="E51" s="21">
        <v>-309729.46000000002</v>
      </c>
      <c r="F51" s="19">
        <f t="shared" si="3"/>
        <v>-309729.46000000002</v>
      </c>
      <c r="G51" s="20">
        <v>0</v>
      </c>
      <c r="H51" s="20">
        <f t="shared" si="1"/>
        <v>-309729.46000000002</v>
      </c>
      <c r="I51" s="20">
        <v>0</v>
      </c>
      <c r="J51" s="17"/>
    </row>
  </sheetData>
  <mergeCells count="9">
    <mergeCell ref="J3:J4"/>
    <mergeCell ref="A1:J1"/>
    <mergeCell ref="A2:I2"/>
    <mergeCell ref="F3:G3"/>
    <mergeCell ref="H3:I3"/>
    <mergeCell ref="B3:B4"/>
    <mergeCell ref="C3:C4"/>
    <mergeCell ref="D3:D4"/>
    <mergeCell ref="E3:E4"/>
  </mergeCells>
  <pageMargins left="0.25" right="0.25" top="0.75" bottom="0.75" header="0.25" footer="0.25"/>
  <pageSetup paperSize="9" scale="5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Гузалия</dc:creator>
  <cp:lastModifiedBy>Габдрахимова Г.Р.</cp:lastModifiedBy>
  <cp:lastPrinted>2022-08-01T06:51:32Z</cp:lastPrinted>
  <dcterms:created xsi:type="dcterms:W3CDTF">2022-07-12T09:28:50Z</dcterms:created>
  <dcterms:modified xsi:type="dcterms:W3CDTF">2022-08-01T09:15:16Z</dcterms:modified>
</cp:coreProperties>
</file>